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pq734409\Desktop\"/>
    </mc:Choice>
  </mc:AlternateContent>
  <xr:revisionPtr revIDLastSave="0" documentId="13_ncr:1_{D4027C5E-4708-4FFB-86B7-C519824EEEB4}" xr6:coauthVersionLast="45" xr6:coauthVersionMax="45" xr10:uidLastSave="{00000000-0000-0000-0000-000000000000}"/>
  <bookViews>
    <workbookView xWindow="-110" yWindow="-110" windowWidth="19420" windowHeight="10420" xr2:uid="{D893BEB9-3866-41BC-86A6-948E7651BC1D}"/>
  </bookViews>
  <sheets>
    <sheet name="Sheet1" sheetId="1" r:id="rId1"/>
  </sheets>
  <externalReferences>
    <externalReference r:id="rId2"/>
  </externalReferences>
  <definedNames>
    <definedName name="_xlnm.Print_Area" localSheetId="0">Sheet1!$A$1:$P$31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9" i="1" l="1"/>
  <c r="I39" i="1"/>
  <c r="F39" i="1"/>
  <c r="C39" i="1"/>
  <c r="I38" i="1"/>
  <c r="F38" i="1"/>
  <c r="C38" i="1"/>
  <c r="I37" i="1"/>
  <c r="F37" i="1"/>
  <c r="C37" i="1"/>
  <c r="I36" i="1"/>
  <c r="F36" i="1"/>
  <c r="C36" i="1"/>
  <c r="I35" i="1"/>
  <c r="F35" i="1"/>
  <c r="C35" i="1"/>
  <c r="I31" i="1"/>
  <c r="I40" i="1" s="1"/>
  <c r="I41" i="1" s="1"/>
  <c r="F31" i="1"/>
  <c r="F40" i="1" s="1"/>
  <c r="F41" i="1" s="1"/>
  <c r="C31" i="1"/>
  <c r="C40" i="1" s="1"/>
  <c r="C41" i="1" s="1"/>
  <c r="O30" i="1"/>
  <c r="O29" i="1"/>
  <c r="L29" i="1"/>
  <c r="L38" i="1" s="1"/>
  <c r="L28" i="1"/>
  <c r="L37" i="1" s="1"/>
  <c r="J28" i="1"/>
  <c r="D28" i="1"/>
  <c r="L27" i="1"/>
  <c r="L36" i="1" s="1"/>
  <c r="D27" i="1"/>
  <c r="L26" i="1"/>
  <c r="O26" i="1" s="1"/>
  <c r="J26" i="1"/>
  <c r="O15" i="1"/>
  <c r="P15" i="1" s="1"/>
  <c r="M15" i="1"/>
  <c r="J15" i="1"/>
  <c r="G15" i="1"/>
  <c r="D15" i="1"/>
  <c r="O14" i="1"/>
  <c r="P14" i="1" s="1"/>
  <c r="M14" i="1"/>
  <c r="J14" i="1"/>
  <c r="G14" i="1"/>
  <c r="D14" i="1"/>
  <c r="O13" i="1"/>
  <c r="M13" i="1"/>
  <c r="J13" i="1"/>
  <c r="G13" i="1"/>
  <c r="D13" i="1"/>
  <c r="O12" i="1"/>
  <c r="M12" i="1"/>
  <c r="J12" i="1"/>
  <c r="G12" i="1"/>
  <c r="D12" i="1"/>
  <c r="O11" i="1"/>
  <c r="P11" i="1" s="1"/>
  <c r="M11" i="1"/>
  <c r="J11" i="1"/>
  <c r="G11" i="1"/>
  <c r="D11" i="1"/>
  <c r="J17" i="1" l="1"/>
  <c r="J30" i="1"/>
  <c r="J27" i="1"/>
  <c r="O28" i="1"/>
  <c r="L31" i="1"/>
  <c r="D17" i="1"/>
  <c r="M17" i="1"/>
  <c r="G17" i="1"/>
  <c r="G26" i="1"/>
  <c r="G28" i="1"/>
  <c r="J29" i="1"/>
  <c r="J32" i="1" s="1"/>
  <c r="O37" i="1"/>
  <c r="M29" i="1"/>
  <c r="M28" i="1"/>
  <c r="L40" i="1"/>
  <c r="L41" i="1" s="1"/>
  <c r="M30" i="1"/>
  <c r="M27" i="1"/>
  <c r="L35" i="1"/>
  <c r="O38" i="1"/>
  <c r="P12" i="1"/>
  <c r="D26" i="1"/>
  <c r="D32" i="1" s="1"/>
  <c r="M26" i="1"/>
  <c r="G27" i="1"/>
  <c r="O27" i="1"/>
  <c r="O31" i="1" s="1"/>
  <c r="D30" i="1"/>
  <c r="O35" i="1"/>
  <c r="O39" i="1"/>
  <c r="D29" i="1"/>
  <c r="G30" i="1"/>
  <c r="P13" i="1"/>
  <c r="G29" i="1"/>
  <c r="P17" i="1" l="1"/>
  <c r="O36" i="1"/>
  <c r="G32" i="1"/>
  <c r="O40" i="1"/>
  <c r="O41" i="1" s="1"/>
  <c r="P29" i="1"/>
  <c r="P28" i="1"/>
  <c r="P30" i="1"/>
  <c r="P26" i="1"/>
  <c r="M32" i="1"/>
  <c r="P27" i="1"/>
  <c r="P32" i="1" l="1"/>
</calcChain>
</file>

<file path=xl/sharedStrings.xml><?xml version="1.0" encoding="utf-8"?>
<sst xmlns="http://schemas.openxmlformats.org/spreadsheetml/2006/main" count="52" uniqueCount="28">
  <si>
    <t>HASBRO, INC.</t>
  </si>
  <si>
    <t>FY2019 PRO FORMA AND AS REPORTED NET REVENUES BY BRAND PORTFOLIO</t>
  </si>
  <si>
    <t>(Unaudited)</t>
  </si>
  <si>
    <t>(Thousands of Dollars)</t>
  </si>
  <si>
    <t>The following unaudited quarterly pro forma brand portfolio net revenue information presents the combination of the historical quarterly brand portfolio revenue of Hasbro and eOne for FY2019 and is intended to provide information about how the eOne acquisition might have affected the Company’s historical quarterly revenue. Hasbro’s standalone, as reported quarterly brand portfolio net revenue for FY2019 is also presented below.</t>
  </si>
  <si>
    <t>Pro Forma 2019</t>
  </si>
  <si>
    <t>Q1</t>
  </si>
  <si>
    <t>% of Total</t>
  </si>
  <si>
    <t>Q2</t>
  </si>
  <si>
    <t>Q3</t>
  </si>
  <si>
    <t>Q4</t>
  </si>
  <si>
    <t>Full Year</t>
  </si>
  <si>
    <t>Franchise Brands</t>
  </si>
  <si>
    <t>Partner Brands</t>
  </si>
  <si>
    <t>Hasbro Gaming</t>
  </si>
  <si>
    <r>
      <t xml:space="preserve">Emerging Brands </t>
    </r>
    <r>
      <rPr>
        <b/>
        <vertAlign val="superscript"/>
        <sz val="10"/>
        <color theme="1"/>
        <rFont val="Arial"/>
        <family val="2"/>
      </rPr>
      <t>(1)</t>
    </r>
  </si>
  <si>
    <r>
      <t xml:space="preserve">TV/Film/Entertainment </t>
    </r>
    <r>
      <rPr>
        <b/>
        <vertAlign val="superscript"/>
        <sz val="10"/>
        <color theme="1"/>
        <rFont val="Arial"/>
        <family val="2"/>
      </rPr>
      <t>(2)</t>
    </r>
  </si>
  <si>
    <t>Total</t>
  </si>
  <si>
    <t>check</t>
  </si>
  <si>
    <t>(1)</t>
  </si>
  <si>
    <t xml:space="preserve">Emerging Brands includes the preschool brands, PEPPA PIG, PJ MASKS and RICKY ZOOM, acquired as part of the eOne acquisition. </t>
  </si>
  <si>
    <t>(2)</t>
  </si>
  <si>
    <r>
      <t xml:space="preserve">TV/Film/Entertainment includes all other brands not detailed in </t>
    </r>
    <r>
      <rPr>
        <vertAlign val="superscript"/>
        <sz val="10"/>
        <rFont val="Arial"/>
        <family val="2"/>
      </rPr>
      <t>(1)</t>
    </r>
    <r>
      <rPr>
        <sz val="10"/>
        <rFont val="Arial"/>
        <family val="2"/>
      </rPr>
      <t xml:space="preserve"> above acquired as part of the eOne acquisition.  </t>
    </r>
  </si>
  <si>
    <t>As Reported 2019</t>
  </si>
  <si>
    <t>Emerging Brands</t>
  </si>
  <si>
    <t xml:space="preserve">TV/Film/Entertainment </t>
  </si>
  <si>
    <t>TV/Film/Entertainment</t>
  </si>
  <si>
    <t>check to eOne by quarters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</si>
</sst>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14" x14ac:knownFonts="1">
    <font>
      <sz val="11"/>
      <color theme="1"/>
      <name val="Calibri"/>
      <family val="2"/>
      <scheme val="minor"/>
    </font>
    <font>
      <sz val="11"/>
      <color theme="1"/>
      <name val="Calibri"/>
      <family val="2"/>
      <scheme val="minor"/>
    </font>
    <font>
      <b/>
      <sz val="18"/>
      <name val="Arial"/>
      <family val="2"/>
    </font>
    <font>
      <sz val="10"/>
      <color theme="1"/>
      <name val="Arial"/>
      <family val="2"/>
    </font>
    <font>
      <b/>
      <sz val="14"/>
      <name val="Arial"/>
      <family val="2"/>
    </font>
    <font>
      <sz val="10"/>
      <name val="Arial"/>
      <family val="2"/>
    </font>
    <font>
      <b/>
      <sz val="12"/>
      <name val="Arial"/>
      <family val="2"/>
    </font>
    <font>
      <b/>
      <sz val="10"/>
      <color theme="1"/>
      <name val="Arial"/>
      <family val="2"/>
    </font>
    <font>
      <sz val="8"/>
      <name val="Arial"/>
      <family val="2"/>
    </font>
    <font>
      <b/>
      <sz val="10"/>
      <name val="Arial"/>
      <family val="2"/>
    </font>
    <font>
      <i/>
      <sz val="10"/>
      <color theme="1"/>
      <name val="Arial"/>
      <family val="2"/>
    </font>
    <font>
      <b/>
      <u/>
      <sz val="10"/>
      <name val="Arial"/>
      <family val="2"/>
    </font>
    <font>
      <b/>
      <vertAlign val="superscript"/>
      <sz val="10"/>
      <color theme="1"/>
      <name val="Arial"/>
      <family val="2"/>
    </font>
    <font>
      <vertAlign val="superscript"/>
      <sz val="10"/>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double">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5"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35">
    <xf numFmtId="0" fontId="0" fillId="0" borderId="0" xfId="0"/>
    <xf numFmtId="0" fontId="2" fillId="0" borderId="0" xfId="0" applyFont="1"/>
    <xf numFmtId="0" fontId="3" fillId="0" borderId="0" xfId="3" applyFont="1" applyAlignment="1">
      <alignment vertical="top"/>
    </xf>
    <xf numFmtId="0" fontId="6" fillId="0" borderId="0" xfId="4" applyFont="1"/>
    <xf numFmtId="0" fontId="7" fillId="0" borderId="0" xfId="3" applyFont="1" applyAlignment="1">
      <alignment horizontal="center" vertical="top"/>
    </xf>
    <xf numFmtId="0" fontId="8" fillId="0" borderId="0" xfId="0" applyFont="1" applyAlignment="1">
      <alignment horizontal="left"/>
    </xf>
    <xf numFmtId="0" fontId="10" fillId="0" borderId="0" xfId="3" applyFont="1" applyAlignment="1">
      <alignment horizontal="left" vertical="top"/>
    </xf>
    <xf numFmtId="0" fontId="11" fillId="0" borderId="0" xfId="4" applyFont="1" applyAlignment="1">
      <alignment horizontal="center" vertical="top"/>
    </xf>
    <xf numFmtId="0" fontId="9" fillId="0" borderId="0" xfId="4" applyFont="1" applyAlignment="1">
      <alignment horizontal="center" vertical="top"/>
    </xf>
    <xf numFmtId="0" fontId="3" fillId="0" borderId="0" xfId="3" applyFont="1" applyAlignment="1">
      <alignment vertical="top" wrapText="1"/>
    </xf>
    <xf numFmtId="14" fontId="7" fillId="0" borderId="1" xfId="3" applyNumberFormat="1" applyFont="1" applyBorder="1" applyAlignment="1">
      <alignment horizontal="center" vertical="top" wrapText="1"/>
    </xf>
    <xf numFmtId="0" fontId="3" fillId="0" borderId="0" xfId="3" applyFont="1" applyAlignment="1">
      <alignment horizontal="center" vertical="top"/>
    </xf>
    <xf numFmtId="0" fontId="7" fillId="0" borderId="1" xfId="3" applyFont="1" applyBorder="1" applyAlignment="1">
      <alignment horizontal="center" vertical="top"/>
    </xf>
    <xf numFmtId="0" fontId="7" fillId="0" borderId="0" xfId="3" applyFont="1" applyAlignment="1">
      <alignment vertical="top" wrapText="1"/>
    </xf>
    <xf numFmtId="164" fontId="3" fillId="0" borderId="0" xfId="5" applyNumberFormat="1" applyFont="1" applyAlignment="1">
      <alignment horizontal="right" vertical="top"/>
    </xf>
    <xf numFmtId="9" fontId="3" fillId="0" borderId="0" xfId="6" applyFont="1" applyAlignment="1">
      <alignment horizontal="center" vertical="top"/>
    </xf>
    <xf numFmtId="164" fontId="3" fillId="0" borderId="0" xfId="5" applyNumberFormat="1" applyFont="1" applyAlignment="1">
      <alignment vertical="top"/>
    </xf>
    <xf numFmtId="9" fontId="3" fillId="0" borderId="0" xfId="6" applyFont="1" applyAlignment="1">
      <alignment vertical="top"/>
    </xf>
    <xf numFmtId="10" fontId="3" fillId="0" borderId="0" xfId="2" applyNumberFormat="1" applyFont="1" applyAlignment="1">
      <alignment vertical="top"/>
    </xf>
    <xf numFmtId="165" fontId="3" fillId="0" borderId="0" xfId="7" applyNumberFormat="1" applyFont="1" applyAlignment="1">
      <alignment horizontal="right" vertical="top"/>
    </xf>
    <xf numFmtId="165" fontId="3" fillId="0" borderId="0" xfId="7" applyNumberFormat="1" applyFont="1" applyAlignment="1">
      <alignment vertical="top"/>
    </xf>
    <xf numFmtId="164" fontId="3" fillId="0" borderId="2" xfId="5" applyNumberFormat="1" applyFont="1" applyBorder="1" applyAlignment="1">
      <alignment horizontal="right" vertical="top"/>
    </xf>
    <xf numFmtId="0" fontId="10" fillId="0" borderId="0" xfId="3" applyFont="1" applyAlignment="1">
      <alignment vertical="top" wrapText="1"/>
    </xf>
    <xf numFmtId="9" fontId="10" fillId="0" borderId="0" xfId="6" applyFont="1" applyAlignment="1">
      <alignment horizontal="center" vertical="top"/>
    </xf>
    <xf numFmtId="0" fontId="13" fillId="0" borderId="0" xfId="4" quotePrefix="1" applyFont="1" applyAlignment="1">
      <alignment horizontal="right" vertical="top"/>
    </xf>
    <xf numFmtId="165" fontId="3" fillId="0" borderId="0" xfId="1" applyNumberFormat="1" applyFont="1" applyAlignment="1">
      <alignment horizontal="center" vertical="top"/>
    </xf>
    <xf numFmtId="165" fontId="3" fillId="0" borderId="0" xfId="1" applyNumberFormat="1" applyFont="1" applyAlignment="1">
      <alignment vertical="top"/>
    </xf>
    <xf numFmtId="165" fontId="10" fillId="0" borderId="0" xfId="1" applyNumberFormat="1" applyFont="1" applyAlignment="1">
      <alignment horizontal="right" vertical="top"/>
    </xf>
    <xf numFmtId="164" fontId="10" fillId="0" borderId="0" xfId="5" applyNumberFormat="1" applyFont="1" applyAlignment="1">
      <alignment vertical="top"/>
    </xf>
    <xf numFmtId="165" fontId="10" fillId="0" borderId="1" xfId="1" applyNumberFormat="1" applyFont="1" applyBorder="1" applyAlignment="1">
      <alignment horizontal="right" vertical="top"/>
    </xf>
    <xf numFmtId="0" fontId="9" fillId="0" borderId="1" xfId="4" applyFont="1" applyBorder="1" applyAlignment="1">
      <alignment horizontal="center" vertical="top"/>
    </xf>
    <xf numFmtId="0" fontId="4" fillId="0" borderId="0" xfId="0" applyFont="1" applyAlignment="1">
      <alignment horizontal="left"/>
    </xf>
    <xf numFmtId="0" fontId="8" fillId="0" borderId="0" xfId="0" applyFont="1" applyAlignment="1">
      <alignment horizontal="left"/>
    </xf>
    <xf numFmtId="0" fontId="3" fillId="0" borderId="0" xfId="3" applyFont="1" applyAlignment="1">
      <alignment horizontal="left" vertical="top" wrapText="1"/>
    </xf>
    <xf numFmtId="0" fontId="5" fillId="0" borderId="0" xfId="4" applyAlignment="1">
      <alignment horizontal="left" vertical="top" wrapText="1"/>
    </xf>
  </cellXfs>
  <cellStyles count="8">
    <cellStyle name="Comma" xfId="1" builtinId="3"/>
    <cellStyle name="Comma 3" xfId="7" xr:uid="{808E05E9-C366-40FA-8E3C-216684DF7907}"/>
    <cellStyle name="Currency 2" xfId="5" xr:uid="{101F1600-F573-4BFB-8740-F3AA6F7B16B3}"/>
    <cellStyle name="Normal" xfId="0" builtinId="0"/>
    <cellStyle name="Normal 2" xfId="4" xr:uid="{40B6E6CC-CCB3-4596-847E-08EAC6A1171F}"/>
    <cellStyle name="Normal 3" xfId="3" xr:uid="{E2D68B90-2EB9-4156-91C4-15A51EDF6747}"/>
    <cellStyle name="Percent" xfId="2" builtinId="5"/>
    <cellStyle name="Percent 2" xfId="6" xr:uid="{61782DDB-C764-4293-B436-51683FBFE1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INVESTOR\Quarter%20information\2020\Q2%202020\Financial%20Data\2020_Q2%20Earnings%20Release%20Schedules%20v4%207.21.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mt Operations"/>
      <sheetName val="Cash Flows"/>
      <sheetName val="Supplemental Data PF"/>
      <sheetName val="Non-GAAP PF Rec"/>
      <sheetName val="Q2 PF Rec"/>
      <sheetName val="YTD PF Rec"/>
      <sheetName val="Supplemental Data Adjusted Amts"/>
      <sheetName val="eOne 4 Qtrs 2019"/>
      <sheetName val="2019 Brand Portfolio Pro Forma "/>
    </sheetNames>
    <sheetDataSet>
      <sheetData sheetId="0"/>
      <sheetData sheetId="1"/>
      <sheetData sheetId="2"/>
      <sheetData sheetId="3"/>
      <sheetData sheetId="4"/>
      <sheetData sheetId="5"/>
      <sheetData sheetId="6"/>
      <sheetData sheetId="7"/>
      <sheetData sheetId="8">
        <row r="9">
          <cell r="C9">
            <v>466212</v>
          </cell>
          <cell r="E9">
            <v>231091</v>
          </cell>
          <cell r="G9">
            <v>283310</v>
          </cell>
          <cell r="I9">
            <v>235160</v>
          </cell>
          <cell r="L9">
            <v>1215773</v>
          </cell>
        </row>
      </sheetData>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34701-FB9E-490F-B907-DBB829A17BC9}">
  <sheetPr>
    <pageSetUpPr fitToPage="1"/>
  </sheetPr>
  <dimension ref="A1:R43"/>
  <sheetViews>
    <sheetView showGridLines="0" tabSelected="1" workbookViewId="0">
      <selection activeCell="F3" sqref="F3"/>
    </sheetView>
  </sheetViews>
  <sheetFormatPr defaultColWidth="14.54296875" defaultRowHeight="12.5" outlineLevelRow="1" x14ac:dyDescent="0.35"/>
  <cols>
    <col min="1" max="1" width="27.26953125" style="2" bestFit="1" customWidth="1"/>
    <col min="2" max="2" width="1.7265625" style="2" customWidth="1"/>
    <col min="3" max="3" width="14.54296875" style="2"/>
    <col min="4" max="4" width="6.26953125" style="2" customWidth="1"/>
    <col min="5" max="5" width="1.7265625" style="2" customWidth="1"/>
    <col min="6" max="6" width="14.54296875" style="2"/>
    <col min="7" max="7" width="6.26953125" style="2" customWidth="1"/>
    <col min="8" max="8" width="1.7265625" style="2" customWidth="1"/>
    <col min="9" max="9" width="14.54296875" style="2"/>
    <col min="10" max="10" width="6.26953125" style="2" customWidth="1"/>
    <col min="11" max="11" width="1.7265625" style="2" customWidth="1"/>
    <col min="12" max="12" width="14.54296875" style="2"/>
    <col min="13" max="13" width="6.26953125" style="2" customWidth="1"/>
    <col min="14" max="14" width="1.7265625" style="2" customWidth="1"/>
    <col min="15" max="15" width="14.54296875" style="2"/>
    <col min="16" max="16" width="6.26953125" style="2" customWidth="1"/>
    <col min="17" max="16384" width="14.54296875" style="2"/>
  </cols>
  <sheetData>
    <row r="1" spans="1:18" ht="23" x14ac:dyDescent="0.5">
      <c r="A1" s="1" t="s">
        <v>0</v>
      </c>
      <c r="B1" s="1"/>
      <c r="C1" s="1"/>
      <c r="D1" s="1"/>
      <c r="E1" s="1"/>
      <c r="F1" s="1"/>
      <c r="G1" s="1"/>
      <c r="H1" s="1"/>
      <c r="I1" s="1"/>
      <c r="J1" s="1"/>
      <c r="K1" s="1"/>
      <c r="L1" s="1"/>
      <c r="M1" s="1"/>
    </row>
    <row r="2" spans="1:18" ht="18" x14ac:dyDescent="0.4">
      <c r="A2" s="31" t="s">
        <v>1</v>
      </c>
      <c r="B2" s="31"/>
      <c r="C2" s="31"/>
      <c r="D2" s="31"/>
      <c r="E2" s="31"/>
      <c r="F2" s="31"/>
      <c r="G2" s="31"/>
      <c r="H2" s="31"/>
      <c r="I2" s="31"/>
      <c r="J2" s="31"/>
      <c r="K2" s="31"/>
      <c r="L2" s="31"/>
      <c r="M2" s="31"/>
    </row>
    <row r="3" spans="1:18" ht="15.5" x14ac:dyDescent="0.35">
      <c r="A3" s="3" t="s">
        <v>2</v>
      </c>
      <c r="B3" s="3"/>
      <c r="C3" s="3"/>
      <c r="D3" s="3"/>
      <c r="E3" s="3"/>
      <c r="F3" s="3"/>
      <c r="G3" s="3"/>
      <c r="H3" s="3"/>
      <c r="I3" s="3"/>
      <c r="J3" s="3"/>
      <c r="K3" s="3"/>
      <c r="L3" s="3"/>
      <c r="M3" s="3"/>
      <c r="P3" s="4"/>
    </row>
    <row r="4" spans="1:18" ht="13" x14ac:dyDescent="0.2">
      <c r="A4" s="32" t="s">
        <v>3</v>
      </c>
      <c r="B4" s="32"/>
      <c r="C4" s="32"/>
      <c r="D4" s="32"/>
      <c r="E4" s="32"/>
      <c r="F4" s="32"/>
      <c r="G4" s="32"/>
      <c r="H4" s="32"/>
      <c r="I4" s="32"/>
      <c r="J4" s="32"/>
      <c r="K4" s="32"/>
      <c r="L4" s="32"/>
      <c r="M4" s="32"/>
      <c r="P4" s="4"/>
    </row>
    <row r="5" spans="1:18" ht="13" x14ac:dyDescent="0.2">
      <c r="A5" s="5"/>
      <c r="B5" s="5"/>
      <c r="C5" s="5"/>
      <c r="D5" s="5"/>
      <c r="E5" s="5"/>
      <c r="F5" s="5"/>
      <c r="G5" s="5"/>
      <c r="H5" s="5"/>
      <c r="I5" s="5"/>
      <c r="J5" s="5"/>
      <c r="K5" s="5"/>
      <c r="L5" s="5"/>
      <c r="M5" s="5"/>
      <c r="P5" s="4"/>
    </row>
    <row r="6" spans="1:18" ht="43.5" customHeight="1" x14ac:dyDescent="0.35">
      <c r="A6" s="33" t="s">
        <v>4</v>
      </c>
      <c r="B6" s="33"/>
      <c r="C6" s="33"/>
      <c r="D6" s="33"/>
      <c r="E6" s="33"/>
      <c r="F6" s="33"/>
      <c r="G6" s="33"/>
      <c r="H6" s="33"/>
      <c r="I6" s="33"/>
      <c r="J6" s="33"/>
      <c r="K6" s="33"/>
      <c r="L6" s="33"/>
      <c r="M6" s="33"/>
      <c r="N6" s="33"/>
      <c r="O6" s="33"/>
      <c r="P6" s="33"/>
    </row>
    <row r="8" spans="1:18" ht="15.75" customHeight="1" x14ac:dyDescent="0.35">
      <c r="C8" s="30" t="s">
        <v>5</v>
      </c>
      <c r="D8" s="30"/>
      <c r="E8" s="30"/>
      <c r="F8" s="30"/>
      <c r="G8" s="30"/>
      <c r="H8" s="30"/>
      <c r="I8" s="30"/>
      <c r="J8" s="30"/>
      <c r="K8" s="30"/>
      <c r="L8" s="30"/>
      <c r="M8" s="30"/>
      <c r="N8" s="30"/>
      <c r="O8" s="30"/>
      <c r="P8" s="30"/>
    </row>
    <row r="9" spans="1:18" ht="13" x14ac:dyDescent="0.35">
      <c r="A9" s="6"/>
      <c r="D9" s="7"/>
      <c r="E9" s="7"/>
      <c r="F9" s="8"/>
      <c r="G9" s="7"/>
      <c r="H9" s="8"/>
      <c r="I9" s="8"/>
      <c r="J9" s="8"/>
      <c r="K9" s="8"/>
      <c r="L9" s="8"/>
      <c r="M9" s="8"/>
      <c r="N9" s="8"/>
      <c r="O9" s="8"/>
      <c r="P9" s="8"/>
    </row>
    <row r="10" spans="1:18" ht="29.5" customHeight="1" x14ac:dyDescent="0.35">
      <c r="A10" s="9"/>
      <c r="B10" s="9"/>
      <c r="C10" s="10" t="s">
        <v>6</v>
      </c>
      <c r="D10" s="10" t="s">
        <v>7</v>
      </c>
      <c r="E10" s="11"/>
      <c r="F10" s="12" t="s">
        <v>8</v>
      </c>
      <c r="G10" s="10" t="s">
        <v>7</v>
      </c>
      <c r="H10" s="4"/>
      <c r="I10" s="12" t="s">
        <v>9</v>
      </c>
      <c r="J10" s="10" t="s">
        <v>7</v>
      </c>
      <c r="K10" s="4"/>
      <c r="L10" s="12" t="s">
        <v>10</v>
      </c>
      <c r="M10" s="10" t="s">
        <v>7</v>
      </c>
      <c r="N10" s="4"/>
      <c r="O10" s="12" t="s">
        <v>11</v>
      </c>
      <c r="P10" s="10" t="s">
        <v>7</v>
      </c>
    </row>
    <row r="11" spans="1:18" ht="13" x14ac:dyDescent="0.35">
      <c r="A11" s="13" t="s">
        <v>12</v>
      </c>
      <c r="B11" s="9"/>
      <c r="C11" s="14">
        <v>393574</v>
      </c>
      <c r="D11" s="15">
        <f>ROUND(C11/C$16,2)</f>
        <v>0.33</v>
      </c>
      <c r="E11" s="16"/>
      <c r="F11" s="16">
        <v>576715</v>
      </c>
      <c r="G11" s="15">
        <f>ROUND(F11/F$16,2)</f>
        <v>0.47</v>
      </c>
      <c r="H11" s="16"/>
      <c r="I11" s="16">
        <v>779659</v>
      </c>
      <c r="J11" s="15">
        <f>ROUND(I11/I$16,2)</f>
        <v>0.42</v>
      </c>
      <c r="K11" s="16"/>
      <c r="L11" s="16">
        <v>661899</v>
      </c>
      <c r="M11" s="15">
        <f>ROUND(L11/L$16,2)</f>
        <v>0.4</v>
      </c>
      <c r="N11" s="16"/>
      <c r="O11" s="16">
        <f>+C11+F11+I11+L11</f>
        <v>2411847</v>
      </c>
      <c r="P11" s="15">
        <f>ROUND(O11/O$16,2)</f>
        <v>0.41</v>
      </c>
      <c r="Q11" s="17"/>
      <c r="R11" s="18"/>
    </row>
    <row r="12" spans="1:18" ht="13" x14ac:dyDescent="0.35">
      <c r="A12" s="13" t="s">
        <v>13</v>
      </c>
      <c r="B12" s="9"/>
      <c r="C12" s="19">
        <v>171989</v>
      </c>
      <c r="D12" s="15">
        <f>ROUND(C12/C$16,2)</f>
        <v>0.14000000000000001</v>
      </c>
      <c r="E12" s="20"/>
      <c r="F12" s="20">
        <v>213448</v>
      </c>
      <c r="G12" s="15">
        <f>ROUND(F12/F$16,2)</f>
        <v>0.18</v>
      </c>
      <c r="H12" s="20"/>
      <c r="I12" s="20">
        <v>427029</v>
      </c>
      <c r="J12" s="15">
        <f>ROUND(I12/I$16,2)</f>
        <v>0.23</v>
      </c>
      <c r="K12" s="20"/>
      <c r="L12" s="20">
        <v>408516</v>
      </c>
      <c r="M12" s="15">
        <f>ROUNDDOWN(L12/L$16,2)</f>
        <v>0.24</v>
      </c>
      <c r="N12" s="20"/>
      <c r="O12" s="20">
        <f t="shared" ref="O12:O15" si="0">+C12+F12+I12+L12</f>
        <v>1220982</v>
      </c>
      <c r="P12" s="15">
        <f>ROUNDDOWN(O12/O$16,2)</f>
        <v>0.2</v>
      </c>
      <c r="Q12" s="17"/>
      <c r="R12" s="18"/>
    </row>
    <row r="13" spans="1:18" ht="13" x14ac:dyDescent="0.35">
      <c r="A13" s="13" t="s">
        <v>14</v>
      </c>
      <c r="B13" s="9"/>
      <c r="C13" s="19">
        <v>107565</v>
      </c>
      <c r="D13" s="15">
        <f>ROUND(C13/C$16,2)</f>
        <v>0.09</v>
      </c>
      <c r="E13" s="20"/>
      <c r="F13" s="20">
        <v>123420</v>
      </c>
      <c r="G13" s="15">
        <f>ROUND(F13/F$16,2)</f>
        <v>0.1</v>
      </c>
      <c r="H13" s="20"/>
      <c r="I13" s="20">
        <v>232287</v>
      </c>
      <c r="J13" s="15">
        <f>ROUNDUP(I13/I$16,2)</f>
        <v>0.13</v>
      </c>
      <c r="K13" s="20"/>
      <c r="L13" s="20">
        <v>246478</v>
      </c>
      <c r="M13" s="15">
        <f>ROUND(L13/L$16,2)</f>
        <v>0.15</v>
      </c>
      <c r="N13" s="20"/>
      <c r="O13" s="20">
        <f t="shared" si="0"/>
        <v>709750</v>
      </c>
      <c r="P13" s="15">
        <f>ROUND(O13/O$16,2)</f>
        <v>0.12</v>
      </c>
      <c r="Q13" s="17"/>
      <c r="R13" s="18"/>
    </row>
    <row r="14" spans="1:18" ht="15" x14ac:dyDescent="0.35">
      <c r="A14" s="13" t="s">
        <v>15</v>
      </c>
      <c r="B14" s="9"/>
      <c r="C14" s="19">
        <v>116135</v>
      </c>
      <c r="D14" s="15">
        <f>ROUND(C14/C$16,2)</f>
        <v>0.1</v>
      </c>
      <c r="E14" s="20"/>
      <c r="F14" s="20">
        <v>106647</v>
      </c>
      <c r="G14" s="15">
        <f>ROUND(F14/F$16,2)</f>
        <v>0.09</v>
      </c>
      <c r="H14" s="20"/>
      <c r="I14" s="20">
        <v>188589</v>
      </c>
      <c r="J14" s="15">
        <f>ROUND(I14/I$16,2)</f>
        <v>0.1</v>
      </c>
      <c r="K14" s="20"/>
      <c r="L14" s="20">
        <v>167376</v>
      </c>
      <c r="M14" s="15">
        <f>ROUND(L14/L$16,2)</f>
        <v>0.1</v>
      </c>
      <c r="N14" s="20"/>
      <c r="O14" s="20">
        <f t="shared" si="0"/>
        <v>578747</v>
      </c>
      <c r="P14" s="15">
        <f>ROUND(O14/O$16,2)</f>
        <v>0.1</v>
      </c>
      <c r="Q14" s="17"/>
      <c r="R14" s="18"/>
    </row>
    <row r="15" spans="1:18" ht="15" x14ac:dyDescent="0.35">
      <c r="A15" s="13" t="s">
        <v>16</v>
      </c>
      <c r="B15" s="9"/>
      <c r="C15" s="19">
        <v>409459</v>
      </c>
      <c r="D15" s="15">
        <f>ROUND(C15/C$16,2)</f>
        <v>0.34</v>
      </c>
      <c r="E15" s="20"/>
      <c r="F15" s="20">
        <v>195398</v>
      </c>
      <c r="G15" s="15">
        <f>ROUND(F15/F$16,2)</f>
        <v>0.16</v>
      </c>
      <c r="H15" s="20"/>
      <c r="I15" s="20">
        <v>230919</v>
      </c>
      <c r="J15" s="15">
        <f>ROUND(I15/I$16,2)</f>
        <v>0.12</v>
      </c>
      <c r="K15" s="20"/>
      <c r="L15" s="20">
        <v>178898</v>
      </c>
      <c r="M15" s="15">
        <f>ROUND(L15/L$16,2)</f>
        <v>0.11</v>
      </c>
      <c r="N15" s="20"/>
      <c r="O15" s="20">
        <f t="shared" si="0"/>
        <v>1014674</v>
      </c>
      <c r="P15" s="15">
        <f>ROUND(O15/O$16,2)</f>
        <v>0.17</v>
      </c>
      <c r="Q15" s="17"/>
      <c r="R15" s="18"/>
    </row>
    <row r="16" spans="1:18" ht="13.5" thickBot="1" x14ac:dyDescent="0.4">
      <c r="A16" s="13" t="s">
        <v>17</v>
      </c>
      <c r="B16" s="9"/>
      <c r="C16" s="21">
        <v>1198722</v>
      </c>
      <c r="D16" s="15"/>
      <c r="E16" s="16"/>
      <c r="F16" s="21">
        <v>1215628</v>
      </c>
      <c r="G16" s="15"/>
      <c r="H16" s="16"/>
      <c r="I16" s="21">
        <v>1858483</v>
      </c>
      <c r="J16" s="15"/>
      <c r="K16" s="16"/>
      <c r="L16" s="21">
        <v>1663167</v>
      </c>
      <c r="M16" s="15"/>
      <c r="N16" s="16"/>
      <c r="O16" s="21">
        <v>5936000</v>
      </c>
      <c r="P16" s="15"/>
      <c r="R16" s="18"/>
    </row>
    <row r="17" spans="1:18" ht="13.5" hidden="1" outlineLevel="1" thickTop="1" x14ac:dyDescent="0.35">
      <c r="A17" s="22" t="s">
        <v>18</v>
      </c>
      <c r="B17" s="9"/>
      <c r="C17" s="14"/>
      <c r="D17" s="23">
        <f>SUM(D11:D15)</f>
        <v>1</v>
      </c>
      <c r="E17" s="16"/>
      <c r="F17" s="14"/>
      <c r="G17" s="23">
        <f>SUM(G11:G15)</f>
        <v>0.99999999999999989</v>
      </c>
      <c r="H17" s="16"/>
      <c r="I17" s="14"/>
      <c r="J17" s="23">
        <f>SUM(J11:J15)</f>
        <v>1</v>
      </c>
      <c r="K17" s="16"/>
      <c r="L17" s="14"/>
      <c r="M17" s="23">
        <f>SUM(M11:M15)</f>
        <v>1</v>
      </c>
      <c r="N17" s="16"/>
      <c r="O17" s="14"/>
      <c r="P17" s="23">
        <f>SUM(P11:P15)</f>
        <v>1</v>
      </c>
      <c r="R17" s="18"/>
    </row>
    <row r="18" spans="1:18" ht="13.5" collapsed="1" thickTop="1" x14ac:dyDescent="0.35">
      <c r="A18" s="13"/>
      <c r="B18" s="9"/>
      <c r="C18" s="14"/>
      <c r="D18" s="15"/>
      <c r="E18" s="16"/>
      <c r="F18" s="14"/>
      <c r="G18" s="15"/>
      <c r="H18" s="16"/>
      <c r="I18" s="14"/>
      <c r="J18" s="15"/>
      <c r="K18" s="16"/>
      <c r="L18" s="14"/>
      <c r="M18" s="15"/>
      <c r="N18" s="16"/>
      <c r="O18" s="14"/>
      <c r="P18" s="15"/>
    </row>
    <row r="19" spans="1:18" ht="14.5" x14ac:dyDescent="0.35">
      <c r="A19" s="24" t="s">
        <v>19</v>
      </c>
      <c r="B19" s="34" t="s">
        <v>20</v>
      </c>
      <c r="C19" s="34"/>
      <c r="D19" s="34"/>
      <c r="E19" s="34"/>
      <c r="F19" s="34"/>
      <c r="G19" s="34"/>
      <c r="H19" s="34"/>
      <c r="I19" s="34"/>
      <c r="J19" s="34"/>
      <c r="K19" s="34"/>
      <c r="L19" s="34"/>
      <c r="M19" s="34"/>
      <c r="N19" s="34"/>
      <c r="O19" s="34"/>
      <c r="P19" s="34"/>
    </row>
    <row r="20" spans="1:18" ht="14.5" x14ac:dyDescent="0.35">
      <c r="A20" s="24" t="s">
        <v>21</v>
      </c>
      <c r="B20" s="34" t="s">
        <v>22</v>
      </c>
      <c r="C20" s="34"/>
      <c r="D20" s="34"/>
      <c r="E20" s="34"/>
      <c r="F20" s="34"/>
      <c r="G20" s="34"/>
      <c r="H20" s="34"/>
      <c r="I20" s="34"/>
      <c r="J20" s="34"/>
      <c r="K20" s="34"/>
      <c r="L20" s="34"/>
      <c r="M20" s="34"/>
      <c r="N20" s="34"/>
      <c r="O20" s="34"/>
      <c r="P20" s="34"/>
    </row>
    <row r="21" spans="1:18" ht="13" x14ac:dyDescent="0.35">
      <c r="A21" s="13"/>
      <c r="B21" s="9"/>
      <c r="C21" s="14"/>
      <c r="D21" s="15"/>
      <c r="E21" s="16"/>
      <c r="F21" s="14"/>
      <c r="G21" s="15"/>
      <c r="H21" s="16"/>
      <c r="I21" s="14"/>
      <c r="J21" s="15"/>
      <c r="K21" s="16"/>
      <c r="L21" s="14"/>
      <c r="M21" s="15"/>
      <c r="N21" s="16"/>
      <c r="O21" s="14"/>
      <c r="P21" s="15"/>
    </row>
    <row r="22" spans="1:18" ht="13" x14ac:dyDescent="0.35">
      <c r="A22" s="13"/>
      <c r="B22" s="9"/>
      <c r="C22" s="14"/>
      <c r="D22" s="15"/>
      <c r="E22" s="16"/>
      <c r="F22" s="14"/>
      <c r="G22" s="15"/>
      <c r="H22" s="16"/>
      <c r="I22" s="14"/>
      <c r="J22" s="15"/>
      <c r="K22" s="16"/>
      <c r="L22" s="14"/>
      <c r="M22" s="15"/>
      <c r="N22" s="16"/>
      <c r="O22" s="14"/>
      <c r="P22" s="15"/>
    </row>
    <row r="23" spans="1:18" ht="15.75" customHeight="1" x14ac:dyDescent="0.35">
      <c r="A23" s="6"/>
      <c r="C23" s="30" t="s">
        <v>23</v>
      </c>
      <c r="D23" s="30"/>
      <c r="E23" s="30"/>
      <c r="F23" s="30"/>
      <c r="G23" s="30"/>
      <c r="H23" s="30"/>
      <c r="I23" s="30"/>
      <c r="J23" s="30"/>
      <c r="K23" s="30"/>
      <c r="L23" s="30"/>
      <c r="M23" s="30"/>
      <c r="N23" s="30"/>
      <c r="O23" s="30"/>
      <c r="P23" s="30"/>
    </row>
    <row r="24" spans="1:18" ht="13" x14ac:dyDescent="0.35">
      <c r="A24" s="6"/>
      <c r="C24" s="4"/>
      <c r="D24" s="4"/>
      <c r="E24" s="4"/>
      <c r="F24" s="4"/>
      <c r="G24" s="4"/>
      <c r="H24" s="4"/>
      <c r="I24" s="4"/>
      <c r="J24" s="4"/>
      <c r="K24" s="4"/>
      <c r="L24" s="4"/>
      <c r="M24" s="4"/>
      <c r="P24" s="4"/>
    </row>
    <row r="25" spans="1:18" ht="26" x14ac:dyDescent="0.35">
      <c r="A25" s="9"/>
      <c r="B25" s="9"/>
      <c r="C25" s="10" t="s">
        <v>6</v>
      </c>
      <c r="D25" s="10" t="s">
        <v>7</v>
      </c>
      <c r="E25" s="11"/>
      <c r="F25" s="12" t="s">
        <v>8</v>
      </c>
      <c r="G25" s="10" t="s">
        <v>7</v>
      </c>
      <c r="H25" s="4"/>
      <c r="I25" s="12" t="s">
        <v>9</v>
      </c>
      <c r="J25" s="10" t="s">
        <v>7</v>
      </c>
      <c r="K25" s="4"/>
      <c r="L25" s="12" t="s">
        <v>10</v>
      </c>
      <c r="M25" s="10" t="s">
        <v>7</v>
      </c>
      <c r="N25" s="4"/>
      <c r="O25" s="12" t="s">
        <v>11</v>
      </c>
      <c r="P25" s="10" t="s">
        <v>7</v>
      </c>
    </row>
    <row r="26" spans="1:18" ht="13" x14ac:dyDescent="0.35">
      <c r="A26" s="13" t="s">
        <v>12</v>
      </c>
      <c r="B26" s="9"/>
      <c r="C26" s="14">
        <v>393574</v>
      </c>
      <c r="D26" s="15">
        <f>ROUND(C26/C$31,2)</f>
        <v>0.54</v>
      </c>
      <c r="E26" s="16"/>
      <c r="F26" s="16">
        <v>576715</v>
      </c>
      <c r="G26" s="15">
        <f>ROUND(F26/F$31,2)</f>
        <v>0.59</v>
      </c>
      <c r="H26" s="16"/>
      <c r="I26" s="16">
        <v>779659</v>
      </c>
      <c r="J26" s="15">
        <f>ROUND(I26/I$31,2)</f>
        <v>0.49</v>
      </c>
      <c r="K26" s="16"/>
      <c r="L26" s="16">
        <f>2411847-I26-F26-C26</f>
        <v>661899</v>
      </c>
      <c r="M26" s="15">
        <f>ROUND(L26/L$31,2)</f>
        <v>0.46</v>
      </c>
      <c r="N26" s="16"/>
      <c r="O26" s="16">
        <f>+C26+F26+I26+L26</f>
        <v>2411847</v>
      </c>
      <c r="P26" s="15">
        <f>ROUND(O26/O$31,2)</f>
        <v>0.51</v>
      </c>
      <c r="R26" s="18"/>
    </row>
    <row r="27" spans="1:18" ht="13" x14ac:dyDescent="0.35">
      <c r="A27" s="13" t="s">
        <v>13</v>
      </c>
      <c r="B27" s="9"/>
      <c r="C27" s="19">
        <v>171989</v>
      </c>
      <c r="D27" s="15">
        <f>ROUND(C27/C$31,2)</f>
        <v>0.23</v>
      </c>
      <c r="E27" s="20"/>
      <c r="F27" s="20">
        <v>213448</v>
      </c>
      <c r="G27" s="15">
        <f>ROUND(F27/F$31,2)</f>
        <v>0.22</v>
      </c>
      <c r="H27" s="20"/>
      <c r="I27" s="20">
        <v>427029</v>
      </c>
      <c r="J27" s="15">
        <f>ROUND(I27/I$31,2)</f>
        <v>0.27</v>
      </c>
      <c r="K27" s="20"/>
      <c r="L27" s="20">
        <f>1220982-I27-F27-C27</f>
        <v>408516</v>
      </c>
      <c r="M27" s="15">
        <f>ROUND(L27/L$31,2)</f>
        <v>0.28999999999999998</v>
      </c>
      <c r="N27" s="20"/>
      <c r="O27" s="20">
        <f>+C27+F27+I27+L27</f>
        <v>1220982</v>
      </c>
      <c r="P27" s="15">
        <f>ROUND(O27/O$31,2)</f>
        <v>0.26</v>
      </c>
      <c r="R27" s="18"/>
    </row>
    <row r="28" spans="1:18" ht="13" x14ac:dyDescent="0.35">
      <c r="A28" s="13" t="s">
        <v>14</v>
      </c>
      <c r="B28" s="9"/>
      <c r="C28" s="19">
        <v>107565</v>
      </c>
      <c r="D28" s="15">
        <f>ROUND(C28/C$31,2)</f>
        <v>0.15</v>
      </c>
      <c r="E28" s="20"/>
      <c r="F28" s="20">
        <v>123420</v>
      </c>
      <c r="G28" s="15">
        <f>ROUNDDOWN(F28/F$31,2)</f>
        <v>0.12</v>
      </c>
      <c r="H28" s="20"/>
      <c r="I28" s="20">
        <v>232287</v>
      </c>
      <c r="J28" s="15">
        <f>ROUND(I28/I$31,2)</f>
        <v>0.15</v>
      </c>
      <c r="K28" s="20"/>
      <c r="L28" s="20">
        <f>709750-I28-F28-C28</f>
        <v>246478</v>
      </c>
      <c r="M28" s="15">
        <f>ROUND(L28/L$31,2)</f>
        <v>0.17</v>
      </c>
      <c r="N28" s="20"/>
      <c r="O28" s="20">
        <f>+C28+F28+I28+L28</f>
        <v>709750</v>
      </c>
      <c r="P28" s="15">
        <f>ROUND(O28/O$31,2)</f>
        <v>0.15</v>
      </c>
      <c r="R28" s="18"/>
    </row>
    <row r="29" spans="1:18" ht="13" x14ac:dyDescent="0.35">
      <c r="A29" s="13" t="s">
        <v>24</v>
      </c>
      <c r="B29" s="9"/>
      <c r="C29" s="20">
        <v>59382</v>
      </c>
      <c r="D29" s="15">
        <f>ROUND(C29/C$31,2)</f>
        <v>0.08</v>
      </c>
      <c r="E29" s="20"/>
      <c r="F29" s="20">
        <v>70954</v>
      </c>
      <c r="G29" s="15">
        <f>ROUND(F29/F$31,2)</f>
        <v>7.0000000000000007E-2</v>
      </c>
      <c r="H29" s="20"/>
      <c r="I29" s="20">
        <v>136198</v>
      </c>
      <c r="J29" s="15">
        <f>ROUND(I29/I$31,2)</f>
        <v>0.09</v>
      </c>
      <c r="K29" s="20"/>
      <c r="L29" s="20">
        <f>377648-I29-F29-C29</f>
        <v>111114</v>
      </c>
      <c r="M29" s="15">
        <f>ROUND(L29/L$31,2)</f>
        <v>0.08</v>
      </c>
      <c r="N29" s="20"/>
      <c r="O29" s="20">
        <f>+C29+F29+I29+L29</f>
        <v>377648</v>
      </c>
      <c r="P29" s="15">
        <f>ROUND(O29/O$31,2)</f>
        <v>0.08</v>
      </c>
      <c r="R29" s="18"/>
    </row>
    <row r="30" spans="1:18" ht="13" x14ac:dyDescent="0.35">
      <c r="A30" s="13" t="s">
        <v>25</v>
      </c>
      <c r="B30" s="9"/>
      <c r="C30" s="19">
        <v>0</v>
      </c>
      <c r="D30" s="25">
        <f>ROUND(C30/C$31,2)</f>
        <v>0</v>
      </c>
      <c r="E30" s="26"/>
      <c r="F30" s="26">
        <v>0</v>
      </c>
      <c r="G30" s="25">
        <f>ROUND(F30/F$31,2)</f>
        <v>0</v>
      </c>
      <c r="H30" s="26"/>
      <c r="I30" s="26">
        <v>0</v>
      </c>
      <c r="J30" s="25">
        <f>ROUND(I30/I$31,2)</f>
        <v>0</v>
      </c>
      <c r="K30" s="26"/>
      <c r="L30" s="26">
        <v>0</v>
      </c>
      <c r="M30" s="25">
        <f>ROUND(L30/L$31,2)</f>
        <v>0</v>
      </c>
      <c r="N30" s="26"/>
      <c r="O30" s="26">
        <f>+C30+F30+I30+L30</f>
        <v>0</v>
      </c>
      <c r="P30" s="25">
        <f>ROUND(O30/O$31,2)</f>
        <v>0</v>
      </c>
      <c r="R30" s="18"/>
    </row>
    <row r="31" spans="1:18" ht="13.5" thickBot="1" x14ac:dyDescent="0.4">
      <c r="A31" s="13" t="s">
        <v>17</v>
      </c>
      <c r="B31" s="9"/>
      <c r="C31" s="21">
        <f>SUM(C26:C30)</f>
        <v>732510</v>
      </c>
      <c r="D31" s="15"/>
      <c r="E31" s="16"/>
      <c r="F31" s="21">
        <f>SUM(F26:F30)</f>
        <v>984537</v>
      </c>
      <c r="G31" s="15"/>
      <c r="H31" s="16"/>
      <c r="I31" s="21">
        <f>SUM(I26:I30)</f>
        <v>1575173</v>
      </c>
      <c r="J31" s="15"/>
      <c r="K31" s="16"/>
      <c r="L31" s="21">
        <f>SUM(L26:L30)</f>
        <v>1428007</v>
      </c>
      <c r="M31" s="15"/>
      <c r="N31" s="16"/>
      <c r="O31" s="21">
        <f>SUM(O26:O30)</f>
        <v>4720227</v>
      </c>
      <c r="P31" s="15"/>
    </row>
    <row r="32" spans="1:18" ht="13.5" hidden="1" outlineLevel="1" thickTop="1" x14ac:dyDescent="0.35">
      <c r="A32" s="22" t="s">
        <v>18</v>
      </c>
      <c r="B32" s="9"/>
      <c r="C32" s="14"/>
      <c r="D32" s="23">
        <f>SUM(D26:D30)</f>
        <v>1</v>
      </c>
      <c r="E32" s="16"/>
      <c r="F32" s="14"/>
      <c r="G32" s="23">
        <f>SUM(G26:G30)</f>
        <v>1</v>
      </c>
      <c r="H32" s="16"/>
      <c r="I32" s="14"/>
      <c r="J32" s="23">
        <f>SUM(J26:J30)</f>
        <v>1</v>
      </c>
      <c r="K32" s="16"/>
      <c r="L32" s="14"/>
      <c r="M32" s="23">
        <f>SUM(M26:M30)</f>
        <v>1</v>
      </c>
      <c r="N32" s="16"/>
      <c r="O32" s="14"/>
      <c r="P32" s="23">
        <f>SUM(P26:P30)</f>
        <v>1</v>
      </c>
      <c r="R32" s="18"/>
    </row>
    <row r="33" spans="1:18" ht="13.5" hidden="1" outlineLevel="1" thickTop="1" x14ac:dyDescent="0.35">
      <c r="A33" s="22"/>
      <c r="B33" s="9"/>
      <c r="C33" s="14"/>
      <c r="D33" s="23"/>
      <c r="E33" s="16"/>
      <c r="F33" s="14"/>
      <c r="G33" s="23"/>
      <c r="H33" s="16"/>
      <c r="I33" s="14"/>
      <c r="J33" s="23"/>
      <c r="K33" s="16"/>
      <c r="L33" s="14"/>
      <c r="M33" s="23"/>
      <c r="N33" s="16"/>
      <c r="O33" s="14"/>
      <c r="P33" s="23"/>
      <c r="R33" s="18"/>
    </row>
    <row r="34" spans="1:18" ht="13.5" hidden="1" outlineLevel="1" thickTop="1" x14ac:dyDescent="0.35">
      <c r="A34" s="22"/>
      <c r="B34" s="9"/>
      <c r="C34" s="14"/>
      <c r="D34" s="23"/>
      <c r="E34" s="16"/>
      <c r="F34" s="14"/>
      <c r="G34" s="23"/>
      <c r="H34" s="16"/>
      <c r="I34" s="14"/>
      <c r="J34" s="23"/>
      <c r="K34" s="16"/>
      <c r="L34" s="14"/>
      <c r="M34" s="23"/>
      <c r="N34" s="16"/>
      <c r="O34" s="14"/>
      <c r="P34" s="23"/>
      <c r="R34" s="18"/>
    </row>
    <row r="35" spans="1:18" ht="13.5" hidden="1" outlineLevel="1" thickTop="1" x14ac:dyDescent="0.35">
      <c r="A35" s="22" t="s">
        <v>12</v>
      </c>
      <c r="B35" s="22"/>
      <c r="C35" s="27">
        <f t="shared" ref="C35:C40" si="1">+C11-C26</f>
        <v>0</v>
      </c>
      <c r="D35" s="23"/>
      <c r="E35" s="28"/>
      <c r="F35" s="27">
        <f t="shared" ref="F35:F40" si="2">+F11-F26</f>
        <v>0</v>
      </c>
      <c r="G35" s="23"/>
      <c r="H35" s="28"/>
      <c r="I35" s="27">
        <f t="shared" ref="I35:I40" si="3">+I11-I26</f>
        <v>0</v>
      </c>
      <c r="J35" s="23"/>
      <c r="K35" s="28"/>
      <c r="L35" s="27">
        <f t="shared" ref="L35:L40" si="4">+L11-L26</f>
        <v>0</v>
      </c>
      <c r="M35" s="23"/>
      <c r="N35" s="28"/>
      <c r="O35" s="27">
        <f t="shared" ref="O35:O40" si="5">+O11-O26</f>
        <v>0</v>
      </c>
      <c r="P35" s="23"/>
      <c r="R35" s="18"/>
    </row>
    <row r="36" spans="1:18" ht="13.5" hidden="1" outlineLevel="1" thickTop="1" x14ac:dyDescent="0.35">
      <c r="A36" s="22" t="s">
        <v>13</v>
      </c>
      <c r="B36" s="22"/>
      <c r="C36" s="27">
        <f t="shared" si="1"/>
        <v>0</v>
      </c>
      <c r="D36" s="23"/>
      <c r="E36" s="28"/>
      <c r="F36" s="27">
        <f t="shared" si="2"/>
        <v>0</v>
      </c>
      <c r="G36" s="23"/>
      <c r="H36" s="28"/>
      <c r="I36" s="27">
        <f t="shared" si="3"/>
        <v>0</v>
      </c>
      <c r="J36" s="23"/>
      <c r="K36" s="28"/>
      <c r="L36" s="27">
        <f t="shared" si="4"/>
        <v>0</v>
      </c>
      <c r="M36" s="23"/>
      <c r="N36" s="28"/>
      <c r="O36" s="27">
        <f t="shared" si="5"/>
        <v>0</v>
      </c>
      <c r="P36" s="23"/>
      <c r="R36" s="18"/>
    </row>
    <row r="37" spans="1:18" ht="13.5" hidden="1" outlineLevel="1" thickTop="1" x14ac:dyDescent="0.35">
      <c r="A37" s="22" t="s">
        <v>14</v>
      </c>
      <c r="B37" s="22"/>
      <c r="C37" s="27">
        <f t="shared" si="1"/>
        <v>0</v>
      </c>
      <c r="D37" s="23"/>
      <c r="E37" s="28"/>
      <c r="F37" s="27">
        <f t="shared" si="2"/>
        <v>0</v>
      </c>
      <c r="G37" s="23"/>
      <c r="H37" s="28"/>
      <c r="I37" s="27">
        <f t="shared" si="3"/>
        <v>0</v>
      </c>
      <c r="J37" s="23"/>
      <c r="K37" s="28"/>
      <c r="L37" s="27">
        <f t="shared" si="4"/>
        <v>0</v>
      </c>
      <c r="M37" s="23"/>
      <c r="N37" s="28"/>
      <c r="O37" s="27">
        <f t="shared" si="5"/>
        <v>0</v>
      </c>
      <c r="P37" s="23"/>
      <c r="R37" s="18"/>
    </row>
    <row r="38" spans="1:18" ht="13.5" hidden="1" outlineLevel="1" thickTop="1" x14ac:dyDescent="0.35">
      <c r="A38" s="22" t="s">
        <v>24</v>
      </c>
      <c r="B38" s="22"/>
      <c r="C38" s="27">
        <f t="shared" si="1"/>
        <v>56753</v>
      </c>
      <c r="D38" s="23"/>
      <c r="E38" s="28"/>
      <c r="F38" s="27">
        <f t="shared" si="2"/>
        <v>35693</v>
      </c>
      <c r="G38" s="23"/>
      <c r="H38" s="28"/>
      <c r="I38" s="27">
        <f t="shared" si="3"/>
        <v>52391</v>
      </c>
      <c r="J38" s="23"/>
      <c r="K38" s="28"/>
      <c r="L38" s="27">
        <f t="shared" si="4"/>
        <v>56262</v>
      </c>
      <c r="M38" s="23"/>
      <c r="N38" s="28"/>
      <c r="O38" s="27">
        <f t="shared" si="5"/>
        <v>201099</v>
      </c>
      <c r="P38" s="23"/>
      <c r="R38" s="18"/>
    </row>
    <row r="39" spans="1:18" ht="13.5" hidden="1" outlineLevel="1" thickTop="1" x14ac:dyDescent="0.35">
      <c r="A39" s="22" t="s">
        <v>26</v>
      </c>
      <c r="B39" s="22"/>
      <c r="C39" s="29">
        <f t="shared" si="1"/>
        <v>409459</v>
      </c>
      <c r="D39" s="23"/>
      <c r="E39" s="28"/>
      <c r="F39" s="29">
        <f t="shared" si="2"/>
        <v>195398</v>
      </c>
      <c r="G39" s="23"/>
      <c r="H39" s="28"/>
      <c r="I39" s="29">
        <f t="shared" si="3"/>
        <v>230919</v>
      </c>
      <c r="J39" s="23"/>
      <c r="K39" s="28"/>
      <c r="L39" s="29">
        <f t="shared" si="4"/>
        <v>178898</v>
      </c>
      <c r="M39" s="23"/>
      <c r="N39" s="28"/>
      <c r="O39" s="29">
        <f t="shared" si="5"/>
        <v>1014674</v>
      </c>
      <c r="P39" s="23"/>
      <c r="R39" s="18"/>
    </row>
    <row r="40" spans="1:18" ht="13.5" hidden="1" outlineLevel="1" thickTop="1" x14ac:dyDescent="0.35">
      <c r="A40" s="22" t="s">
        <v>17</v>
      </c>
      <c r="B40" s="22"/>
      <c r="C40" s="27">
        <f t="shared" si="1"/>
        <v>466212</v>
      </c>
      <c r="D40" s="23"/>
      <c r="E40" s="28"/>
      <c r="F40" s="27">
        <f t="shared" si="2"/>
        <v>231091</v>
      </c>
      <c r="G40" s="23"/>
      <c r="H40" s="28"/>
      <c r="I40" s="27">
        <f t="shared" si="3"/>
        <v>283310</v>
      </c>
      <c r="J40" s="23"/>
      <c r="K40" s="28"/>
      <c r="L40" s="27">
        <f t="shared" si="4"/>
        <v>235160</v>
      </c>
      <c r="M40" s="23"/>
      <c r="N40" s="28"/>
      <c r="O40" s="27">
        <f t="shared" si="5"/>
        <v>1215773</v>
      </c>
      <c r="P40" s="23"/>
      <c r="R40" s="18"/>
    </row>
    <row r="41" spans="1:18" ht="13.5" hidden="1" outlineLevel="1" thickTop="1" x14ac:dyDescent="0.35">
      <c r="A41" s="22" t="s">
        <v>27</v>
      </c>
      <c r="B41" s="22"/>
      <c r="C41" s="27">
        <f>+C40-'[1]eOne 4 Qtrs 2019'!C9</f>
        <v>0</v>
      </c>
      <c r="D41" s="23"/>
      <c r="E41" s="28"/>
      <c r="F41" s="27">
        <f>+F40-'[1]eOne 4 Qtrs 2019'!E9</f>
        <v>0</v>
      </c>
      <c r="G41" s="23"/>
      <c r="H41" s="28"/>
      <c r="I41" s="27">
        <f>+I40-'[1]eOne 4 Qtrs 2019'!G9</f>
        <v>0</v>
      </c>
      <c r="J41" s="23"/>
      <c r="K41" s="28"/>
      <c r="L41" s="27">
        <f>+L40-'[1]eOne 4 Qtrs 2019'!I9</f>
        <v>0</v>
      </c>
      <c r="M41" s="23"/>
      <c r="N41" s="28"/>
      <c r="O41" s="27">
        <f>+O40-'[1]eOne 4 Qtrs 2019'!L9</f>
        <v>0</v>
      </c>
      <c r="P41" s="23"/>
      <c r="R41" s="18"/>
    </row>
    <row r="42" spans="1:18" ht="13" collapsed="1" thickTop="1" x14ac:dyDescent="0.35"/>
    <row r="43" spans="1:18" x14ac:dyDescent="0.35">
      <c r="P43" s="11"/>
    </row>
  </sheetData>
  <mergeCells count="7">
    <mergeCell ref="C23:P23"/>
    <mergeCell ref="A2:M2"/>
    <mergeCell ref="A4:M4"/>
    <mergeCell ref="A6:P6"/>
    <mergeCell ref="C8:P8"/>
    <mergeCell ref="B19:P19"/>
    <mergeCell ref="B20:P20"/>
  </mergeCells>
  <pageMargins left="0.7" right="0.7" top="0.75" bottom="0.75" header="0.3" footer="0.3"/>
  <pageSetup scale="8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Levy, Kristen</dc:creator>
  <cp:lastModifiedBy>Hoenig, Brian</cp:lastModifiedBy>
  <cp:lastPrinted>2020-07-29T13:17:26Z</cp:lastPrinted>
  <dcterms:created xsi:type="dcterms:W3CDTF">2020-07-28T18:34:00Z</dcterms:created>
  <dcterms:modified xsi:type="dcterms:W3CDTF">2020-07-29T13:47:17Z</dcterms:modified>
</cp:coreProperties>
</file>